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01305\Desktop\"/>
    </mc:Choice>
  </mc:AlternateContent>
  <xr:revisionPtr revIDLastSave="0" documentId="8_{8EEFB8FE-8B3F-4A7E-B273-8CC0008FF668}" xr6:coauthVersionLast="47" xr6:coauthVersionMax="47" xr10:uidLastSave="{00000000-0000-0000-0000-000000000000}"/>
  <bookViews>
    <workbookView xWindow="19090" yWindow="-110" windowWidth="19420" windowHeight="10420" xr2:uid="{D659FD59-8269-4A30-8B04-3DF54D906E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I7" i="1"/>
  <c r="L7" i="1" s="1"/>
  <c r="H7" i="1"/>
  <c r="K7" i="1" s="1"/>
  <c r="G7" i="1"/>
  <c r="K6" i="1"/>
  <c r="I6" i="1"/>
  <c r="L6" i="1" s="1"/>
  <c r="H6" i="1"/>
  <c r="G6" i="1"/>
  <c r="L5" i="1"/>
  <c r="K5" i="1"/>
  <c r="I5" i="1"/>
  <c r="H5" i="1"/>
  <c r="G5" i="1"/>
  <c r="L4" i="1"/>
  <c r="I4" i="1"/>
  <c r="H4" i="1"/>
  <c r="K4" i="1" s="1"/>
  <c r="G4" i="1"/>
  <c r="I3" i="1"/>
  <c r="I8" i="1" s="1"/>
  <c r="H3" i="1"/>
  <c r="K3" i="1" s="1"/>
  <c r="G3" i="1"/>
  <c r="G8" i="1" l="1"/>
  <c r="K8" i="1"/>
  <c r="L3" i="1"/>
  <c r="L8" i="1" s="1"/>
  <c r="L9" i="1" s="1"/>
  <c r="H15" i="1" s="1"/>
  <c r="H8" i="1"/>
  <c r="F11" i="1" l="1"/>
  <c r="F16" i="1"/>
  <c r="H16" i="1"/>
  <c r="F15" i="1"/>
  <c r="F13" i="1"/>
  <c r="H11" i="1"/>
  <c r="F12" i="1"/>
  <c r="H12" i="1"/>
  <c r="H13" i="1"/>
  <c r="F14" i="1"/>
  <c r="H14" i="1"/>
</calcChain>
</file>

<file path=xl/sharedStrings.xml><?xml version="1.0" encoding="utf-8"?>
<sst xmlns="http://schemas.openxmlformats.org/spreadsheetml/2006/main" count="34" uniqueCount="28">
  <si>
    <t>3 Point Estimates</t>
  </si>
  <si>
    <t xml:space="preserve"> </t>
  </si>
  <si>
    <t xml:space="preserve"> (P+4ML+O)/6 </t>
  </si>
  <si>
    <t>Op</t>
  </si>
  <si>
    <t>ML</t>
  </si>
  <si>
    <t>P</t>
  </si>
  <si>
    <t>A</t>
  </si>
  <si>
    <t>B</t>
  </si>
  <si>
    <t>C</t>
  </si>
  <si>
    <t>D</t>
  </si>
  <si>
    <t>E</t>
  </si>
  <si>
    <t>PERT Est.</t>
  </si>
  <si>
    <t>SD = (p-o)/3</t>
  </si>
  <si>
    <t>SD = (p-o)/6</t>
  </si>
  <si>
    <t>Sing</t>
  </si>
  <si>
    <t>Beta</t>
  </si>
  <si>
    <t>Variance SD^2</t>
  </si>
  <si>
    <t>83*5.19*1</t>
  </si>
  <si>
    <t>83*5.19*2</t>
  </si>
  <si>
    <t>83*5.19*3</t>
  </si>
  <si>
    <t>83*5.19*4</t>
  </si>
  <si>
    <t>83*5.19*5</t>
  </si>
  <si>
    <t>83*5.19*6</t>
  </si>
  <si>
    <t>Traingular SD</t>
  </si>
  <si>
    <t>Beta SD</t>
  </si>
  <si>
    <t>Sum of all values</t>
  </si>
  <si>
    <t>N is the Confidence Level (Sigma Value)</t>
  </si>
  <si>
    <t>sqrt of Sum of Variance =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</si>
</sst>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0%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</font>
    <font>
      <sz val="11"/>
      <color rgb="FF000000"/>
      <name val="Calibri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8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readingOrder="1"/>
    </xf>
    <xf numFmtId="43" fontId="3" fillId="0" borderId="1" xfId="1" applyFont="1" applyFill="1" applyBorder="1" applyAlignment="1">
      <alignment horizontal="left" wrapText="1" readingOrder="1"/>
    </xf>
    <xf numFmtId="0" fontId="0" fillId="0" borderId="1" xfId="0" applyBorder="1"/>
    <xf numFmtId="0" fontId="3" fillId="0" borderId="1" xfId="0" applyFont="1" applyBorder="1" applyAlignment="1">
      <alignment horizontal="right" wrapText="1" readingOrder="1"/>
    </xf>
    <xf numFmtId="43" fontId="2" fillId="0" borderId="1" xfId="1" applyFont="1" applyFill="1" applyBorder="1" applyAlignment="1">
      <alignment wrapText="1"/>
    </xf>
    <xf numFmtId="43" fontId="0" fillId="0" borderId="1" xfId="1" applyFont="1" applyFill="1" applyBorder="1"/>
    <xf numFmtId="0" fontId="5" fillId="0" borderId="1" xfId="0" applyFont="1" applyBorder="1" applyAlignment="1">
      <alignment horizontal="right" wrapText="1" readingOrder="1"/>
    </xf>
    <xf numFmtId="43" fontId="5" fillId="0" borderId="1" xfId="1" applyFont="1" applyFill="1" applyBorder="1" applyAlignment="1">
      <alignment horizontal="left" wrapText="1" readingOrder="1"/>
    </xf>
    <xf numFmtId="0" fontId="6" fillId="0" borderId="1" xfId="0" applyFont="1" applyBorder="1" applyAlignment="1">
      <alignment horizontal="left" wrapText="1" readingOrder="1"/>
    </xf>
    <xf numFmtId="164" fontId="0" fillId="0" borderId="1" xfId="2" applyNumberFormat="1" applyFont="1" applyFill="1" applyBorder="1"/>
    <xf numFmtId="165" fontId="3" fillId="0" borderId="1" xfId="1" applyNumberFormat="1" applyFont="1" applyFill="1" applyBorder="1" applyAlignment="1">
      <alignment horizontal="left" wrapText="1" readingOrder="1"/>
    </xf>
    <xf numFmtId="43" fontId="3" fillId="3" borderId="1" xfId="1" quotePrefix="1" applyFont="1" applyFill="1" applyBorder="1" applyAlignment="1">
      <alignment horizontal="left" wrapText="1" readingOrder="1"/>
    </xf>
    <xf numFmtId="0" fontId="9" fillId="0" borderId="1" xfId="0" applyFont="1" applyBorder="1" applyAlignment="1">
      <alignment wrapText="1"/>
    </xf>
    <xf numFmtId="0" fontId="3" fillId="0" borderId="3" xfId="0" applyFont="1" applyBorder="1" applyAlignment="1">
      <alignment horizontal="left" vertical="center" readingOrder="1"/>
    </xf>
    <xf numFmtId="0" fontId="3" fillId="0" borderId="4" xfId="0" applyFont="1" applyBorder="1" applyAlignment="1">
      <alignment horizontal="left" vertical="center" readingOrder="1"/>
    </xf>
    <xf numFmtId="0" fontId="3" fillId="0" borderId="2" xfId="0" applyFont="1" applyBorder="1" applyAlignment="1">
      <alignment horizontal="left" vertical="center" readingOrder="1"/>
    </xf>
    <xf numFmtId="0" fontId="0" fillId="0" borderId="2" xfId="0" applyBorder="1"/>
    <xf numFmtId="0" fontId="2" fillId="0" borderId="2" xfId="0" applyFont="1" applyBorder="1" applyAlignment="1">
      <alignment wrapText="1"/>
    </xf>
    <xf numFmtId="0" fontId="0" fillId="0" borderId="4" xfId="0" applyBorder="1"/>
    <xf numFmtId="0" fontId="0" fillId="0" borderId="4" xfId="0" quotePrefix="1" applyBorder="1"/>
    <xf numFmtId="0" fontId="0" fillId="4" borderId="4" xfId="0" quotePrefix="1" applyFill="1" applyBorder="1" applyAlignment="1">
      <alignment wrapText="1"/>
    </xf>
    <xf numFmtId="0" fontId="0" fillId="0" borderId="5" xfId="0" applyBorder="1"/>
    <xf numFmtId="43" fontId="0" fillId="0" borderId="5" xfId="1" applyFont="1" applyFill="1" applyBorder="1"/>
    <xf numFmtId="0" fontId="3" fillId="0" borderId="6" xfId="0" applyFont="1" applyBorder="1" applyAlignment="1">
      <alignment horizontal="center" wrapText="1" readingOrder="1"/>
    </xf>
    <xf numFmtId="43" fontId="3" fillId="0" borderId="7" xfId="1" applyFont="1" applyFill="1" applyBorder="1" applyAlignment="1">
      <alignment horizontal="left" wrapText="1" readingOrder="1"/>
    </xf>
    <xf numFmtId="0" fontId="4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8" fillId="4" borderId="7" xfId="0" applyFont="1" applyFill="1" applyBorder="1"/>
    <xf numFmtId="0" fontId="6" fillId="0" borderId="8" xfId="0" applyFont="1" applyBorder="1" applyAlignment="1">
      <alignment horizontal="left" vertical="center" readingOrder="1"/>
    </xf>
    <xf numFmtId="0" fontId="0" fillId="0" borderId="7" xfId="0" applyBorder="1"/>
    <xf numFmtId="0" fontId="0" fillId="0" borderId="6" xfId="0" applyBorder="1"/>
    <xf numFmtId="0" fontId="0" fillId="0" borderId="9" xfId="0" applyBorder="1"/>
    <xf numFmtId="164" fontId="0" fillId="0" borderId="10" xfId="2" applyNumberFormat="1" applyFont="1" applyFill="1" applyBorder="1"/>
    <xf numFmtId="0" fontId="0" fillId="0" borderId="10" xfId="0" applyBorder="1"/>
    <xf numFmtId="43" fontId="3" fillId="0" borderId="10" xfId="1" applyFont="1" applyFill="1" applyBorder="1" applyAlignment="1">
      <alignment horizontal="left" wrapText="1" readingOrder="1"/>
    </xf>
    <xf numFmtId="43" fontId="3" fillId="3" borderId="10" xfId="1" quotePrefix="1" applyFont="1" applyFill="1" applyBorder="1" applyAlignment="1">
      <alignment horizontal="left" wrapText="1" readingOrder="1"/>
    </xf>
    <xf numFmtId="0" fontId="0" fillId="0" borderId="11" xfId="0" applyBorder="1"/>
    <xf numFmtId="0" fontId="3" fillId="2" borderId="14" xfId="0" applyFont="1" applyFill="1" applyBorder="1" applyAlignment="1">
      <alignment horizontal="center" vertical="center" readingOrder="1"/>
    </xf>
    <xf numFmtId="0" fontId="3" fillId="2" borderId="15" xfId="0" applyFont="1" applyFill="1" applyBorder="1" applyAlignment="1">
      <alignment horizontal="center" vertical="center" readingOrder="1"/>
    </xf>
    <xf numFmtId="0" fontId="3" fillId="2" borderId="16" xfId="0" applyFont="1" applyFill="1" applyBorder="1" applyAlignment="1">
      <alignment horizontal="center" vertical="center" readingOrder="1"/>
    </xf>
    <xf numFmtId="43" fontId="3" fillId="2" borderId="17" xfId="1" applyFont="1" applyFill="1" applyBorder="1" applyAlignment="1">
      <alignment horizontal="center" vertical="center" readingOrder="1"/>
    </xf>
    <xf numFmtId="0" fontId="3" fillId="2" borderId="17" xfId="0" applyFont="1" applyFill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 readingOrder="1"/>
    </xf>
    <xf numFmtId="0" fontId="5" fillId="0" borderId="19" xfId="0" applyFont="1" applyBorder="1" applyAlignment="1">
      <alignment horizontal="center" wrapText="1" readingOrder="1"/>
    </xf>
    <xf numFmtId="0" fontId="3" fillId="0" borderId="12" xfId="0" applyFont="1" applyBorder="1" applyAlignment="1">
      <alignment horizontal="center" wrapText="1" readingOrder="1"/>
    </xf>
    <xf numFmtId="0" fontId="3" fillId="0" borderId="5" xfId="0" applyFont="1" applyBorder="1" applyAlignment="1">
      <alignment horizontal="right" wrapText="1" readingOrder="1"/>
    </xf>
    <xf numFmtId="0" fontId="2" fillId="0" borderId="5" xfId="0" applyFont="1" applyBorder="1" applyAlignment="1">
      <alignment wrapText="1"/>
    </xf>
    <xf numFmtId="165" fontId="3" fillId="0" borderId="5" xfId="1" applyNumberFormat="1" applyFont="1" applyFill="1" applyBorder="1" applyAlignment="1">
      <alignment horizontal="left" wrapText="1" readingOrder="1"/>
    </xf>
    <xf numFmtId="43" fontId="3" fillId="0" borderId="5" xfId="1" applyFont="1" applyFill="1" applyBorder="1" applyAlignment="1">
      <alignment horizontal="left" wrapText="1" readingOrder="1"/>
    </xf>
    <xf numFmtId="43" fontId="3" fillId="0" borderId="13" xfId="1" applyFont="1" applyFill="1" applyBorder="1" applyAlignment="1">
      <alignment horizontal="left" wrapText="1" readingOrder="1"/>
    </xf>
    <xf numFmtId="0" fontId="4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 readingOrder="1"/>
    </xf>
    <xf numFmtId="0" fontId="4" fillId="0" borderId="17" xfId="0" applyFont="1" applyBorder="1" applyAlignment="1">
      <alignment horizontal="center" wrapText="1"/>
    </xf>
    <xf numFmtId="43" fontId="5" fillId="0" borderId="17" xfId="1" applyFont="1" applyFill="1" applyBorder="1" applyAlignment="1">
      <alignment horizontal="center" wrapText="1" readingOrder="1"/>
    </xf>
    <xf numFmtId="0" fontId="5" fillId="3" borderId="17" xfId="0" applyFont="1" applyFill="1" applyBorder="1" applyAlignment="1">
      <alignment horizontal="center" wrapText="1" readingOrder="1"/>
    </xf>
    <xf numFmtId="0" fontId="4" fillId="3" borderId="17" xfId="0" applyFont="1" applyFill="1" applyBorder="1" applyAlignment="1">
      <alignment horizontal="center" wrapText="1"/>
    </xf>
    <xf numFmtId="0" fontId="0" fillId="3" borderId="17" xfId="0" applyFill="1" applyBorder="1" applyAlignment="1">
      <alignment horizontal="center"/>
    </xf>
    <xf numFmtId="0" fontId="0" fillId="3" borderId="21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8F56-4BC6-4CC4-AF38-CE5CEB6264C0}">
  <dimension ref="A1:M17"/>
  <sheetViews>
    <sheetView tabSelected="1" zoomScaleNormal="100" workbookViewId="0">
      <selection activeCell="B2" sqref="B2:L2"/>
    </sheetView>
  </sheetViews>
  <sheetFormatPr defaultColWidth="21.81640625" defaultRowHeight="14.5" x14ac:dyDescent="0.35"/>
  <cols>
    <col min="1" max="1" width="4.54296875" style="4" customWidth="1"/>
    <col min="2" max="2" width="7.54296875" style="4" customWidth="1"/>
    <col min="3" max="3" width="11" style="4" bestFit="1" customWidth="1"/>
    <col min="4" max="4" width="8.54296875" style="4" customWidth="1"/>
    <col min="5" max="5" width="8.453125" style="4" customWidth="1"/>
    <col min="6" max="6" width="6.54296875" style="4" bestFit="1" customWidth="1"/>
    <col min="7" max="7" width="14.453125" style="7" bestFit="1" customWidth="1"/>
    <col min="8" max="8" width="12.7265625" style="4" customWidth="1"/>
    <col min="9" max="9" width="14.26953125" style="4" bestFit="1" customWidth="1"/>
    <col min="10" max="10" width="1.453125" style="4" bestFit="1" customWidth="1"/>
    <col min="11" max="11" width="8.26953125" style="4" bestFit="1" customWidth="1"/>
    <col min="12" max="12" width="7.26953125" style="4" bestFit="1" customWidth="1"/>
    <col min="13" max="13" width="19" style="4" customWidth="1"/>
    <col min="14" max="16384" width="21.81640625" style="4"/>
  </cols>
  <sheetData>
    <row r="1" spans="1:13" ht="40" customHeight="1" thickBot="1" x14ac:dyDescent="0.5">
      <c r="A1" s="18"/>
      <c r="B1" s="39" t="s">
        <v>0</v>
      </c>
      <c r="C1" s="40"/>
      <c r="D1" s="40"/>
      <c r="E1" s="40"/>
      <c r="F1" s="41"/>
      <c r="G1" s="42" t="s">
        <v>2</v>
      </c>
      <c r="H1" s="43" t="s">
        <v>23</v>
      </c>
      <c r="I1" s="43" t="s">
        <v>24</v>
      </c>
      <c r="J1" s="44"/>
      <c r="K1" s="45" t="s">
        <v>16</v>
      </c>
      <c r="L1" s="46"/>
      <c r="M1" s="20"/>
    </row>
    <row r="2" spans="1:13" ht="23.5" thickBot="1" x14ac:dyDescent="0.55000000000000004">
      <c r="A2" s="19"/>
      <c r="B2" s="53"/>
      <c r="C2" s="54" t="s">
        <v>3</v>
      </c>
      <c r="D2" s="54" t="s">
        <v>4</v>
      </c>
      <c r="E2" s="54" t="s">
        <v>5</v>
      </c>
      <c r="F2" s="55"/>
      <c r="G2" s="56" t="s">
        <v>11</v>
      </c>
      <c r="H2" s="57" t="s">
        <v>12</v>
      </c>
      <c r="I2" s="57" t="s">
        <v>13</v>
      </c>
      <c r="J2" s="58" t="s">
        <v>1</v>
      </c>
      <c r="K2" s="59" t="s">
        <v>14</v>
      </c>
      <c r="L2" s="60" t="s">
        <v>15</v>
      </c>
      <c r="M2" s="20"/>
    </row>
    <row r="3" spans="1:13" ht="22.5" x14ac:dyDescent="0.45">
      <c r="A3" s="19"/>
      <c r="B3" s="47" t="s">
        <v>6</v>
      </c>
      <c r="C3" s="48">
        <v>12</v>
      </c>
      <c r="D3" s="48">
        <v>19</v>
      </c>
      <c r="E3" s="48">
        <v>24</v>
      </c>
      <c r="F3" s="49"/>
      <c r="G3" s="50">
        <f>(C3+E3+4*D3)/6</f>
        <v>18.666666666666668</v>
      </c>
      <c r="H3" s="51">
        <f>(E3-C3)/3</f>
        <v>4</v>
      </c>
      <c r="I3" s="51">
        <f>(E3-C3)/6</f>
        <v>2</v>
      </c>
      <c r="J3" s="49" t="s">
        <v>1</v>
      </c>
      <c r="K3" s="51">
        <f>H3^2</f>
        <v>16</v>
      </c>
      <c r="L3" s="52">
        <f>I3^2</f>
        <v>4</v>
      </c>
      <c r="M3" s="20"/>
    </row>
    <row r="4" spans="1:13" ht="22.5" x14ac:dyDescent="0.45">
      <c r="A4" s="19"/>
      <c r="B4" s="25" t="s">
        <v>7</v>
      </c>
      <c r="C4" s="5">
        <v>11</v>
      </c>
      <c r="D4" s="5">
        <v>20</v>
      </c>
      <c r="E4" s="5">
        <v>35</v>
      </c>
      <c r="F4" s="1"/>
      <c r="G4" s="12">
        <f t="shared" ref="G4:G7" si="0">(C4+E4+4*D4)/6</f>
        <v>21</v>
      </c>
      <c r="H4" s="3">
        <f t="shared" ref="H4:H7" si="1">(E4-C4)/3</f>
        <v>8</v>
      </c>
      <c r="I4" s="3">
        <f t="shared" ref="I4:I7" si="2">(E4-C4)/6</f>
        <v>4</v>
      </c>
      <c r="J4" s="1"/>
      <c r="K4" s="3">
        <f t="shared" ref="K4:L7" si="3">H4^2</f>
        <v>64</v>
      </c>
      <c r="L4" s="26">
        <f t="shared" si="3"/>
        <v>16</v>
      </c>
      <c r="M4" s="20"/>
    </row>
    <row r="5" spans="1:13" ht="22.5" x14ac:dyDescent="0.45">
      <c r="A5" s="19"/>
      <c r="B5" s="25" t="s">
        <v>8</v>
      </c>
      <c r="C5" s="5">
        <v>7</v>
      </c>
      <c r="D5" s="5">
        <v>15</v>
      </c>
      <c r="E5" s="5">
        <v>29</v>
      </c>
      <c r="F5" s="1"/>
      <c r="G5" s="12">
        <f t="shared" si="0"/>
        <v>16</v>
      </c>
      <c r="H5" s="3">
        <f t="shared" si="1"/>
        <v>7.333333333333333</v>
      </c>
      <c r="I5" s="3">
        <f t="shared" si="2"/>
        <v>3.6666666666666665</v>
      </c>
      <c r="J5" s="1"/>
      <c r="K5" s="3">
        <f t="shared" si="3"/>
        <v>53.777777777777771</v>
      </c>
      <c r="L5" s="26">
        <f t="shared" si="3"/>
        <v>13.444444444444443</v>
      </c>
      <c r="M5" s="20"/>
    </row>
    <row r="6" spans="1:13" ht="22.5" x14ac:dyDescent="0.45">
      <c r="A6" s="19"/>
      <c r="B6" s="25" t="s">
        <v>9</v>
      </c>
      <c r="C6" s="5">
        <v>10</v>
      </c>
      <c r="D6" s="5">
        <v>14</v>
      </c>
      <c r="E6" s="5">
        <v>19</v>
      </c>
      <c r="F6" s="1"/>
      <c r="G6" s="12">
        <f t="shared" si="0"/>
        <v>14.166666666666666</v>
      </c>
      <c r="H6" s="3">
        <f t="shared" si="1"/>
        <v>3</v>
      </c>
      <c r="I6" s="3">
        <f t="shared" si="2"/>
        <v>1.5</v>
      </c>
      <c r="J6" s="1"/>
      <c r="K6" s="3">
        <f t="shared" si="3"/>
        <v>9</v>
      </c>
      <c r="L6" s="26">
        <f t="shared" si="3"/>
        <v>2.25</v>
      </c>
      <c r="M6" s="20"/>
    </row>
    <row r="7" spans="1:13" ht="22.5" x14ac:dyDescent="0.45">
      <c r="A7" s="19"/>
      <c r="B7" s="25" t="s">
        <v>10</v>
      </c>
      <c r="C7" s="5">
        <v>17</v>
      </c>
      <c r="D7" s="5">
        <v>25</v>
      </c>
      <c r="E7" s="5">
        <v>42</v>
      </c>
      <c r="F7" s="1"/>
      <c r="G7" s="12">
        <f t="shared" si="0"/>
        <v>26.5</v>
      </c>
      <c r="H7" s="3">
        <f t="shared" si="1"/>
        <v>8.3333333333333339</v>
      </c>
      <c r="I7" s="3">
        <f t="shared" si="2"/>
        <v>4.166666666666667</v>
      </c>
      <c r="J7" s="1"/>
      <c r="K7" s="3">
        <f t="shared" si="3"/>
        <v>69.444444444444457</v>
      </c>
      <c r="L7" s="26">
        <f t="shared" si="3"/>
        <v>17.361111111111114</v>
      </c>
      <c r="M7" s="20"/>
    </row>
    <row r="8" spans="1:13" ht="23" x14ac:dyDescent="0.5">
      <c r="A8" s="19"/>
      <c r="B8" s="27"/>
      <c r="C8" s="8">
        <f>SUM(C3:C7)</f>
        <v>57</v>
      </c>
      <c r="D8" s="8">
        <f>SUM(D3:D7)</f>
        <v>93</v>
      </c>
      <c r="E8" s="8">
        <f>SUM(E3:E7)</f>
        <v>149</v>
      </c>
      <c r="F8" s="8" t="s">
        <v>1</v>
      </c>
      <c r="G8" s="9">
        <f>SUM(G3:G7)</f>
        <v>96.333333333333343</v>
      </c>
      <c r="H8" s="3">
        <f>SUM(H3:H7)</f>
        <v>30.666666666666664</v>
      </c>
      <c r="I8" s="3">
        <f>SUM(I3:I7)</f>
        <v>15.333333333333332</v>
      </c>
      <c r="J8" s="9"/>
      <c r="K8" s="3">
        <f>SUM(K3:K7)</f>
        <v>212.22222222222223</v>
      </c>
      <c r="L8" s="26">
        <f>SUM(L3:L7)</f>
        <v>53.055555555555557</v>
      </c>
      <c r="M8" s="21" t="s">
        <v>25</v>
      </c>
    </row>
    <row r="9" spans="1:13" ht="30" x14ac:dyDescent="0.45">
      <c r="A9" s="19"/>
      <c r="B9" s="28" t="s">
        <v>1</v>
      </c>
      <c r="C9" s="1"/>
      <c r="D9" s="1"/>
      <c r="E9" s="1"/>
      <c r="F9" s="2" t="s">
        <v>1</v>
      </c>
      <c r="G9" s="6"/>
      <c r="H9" s="10" t="s">
        <v>1</v>
      </c>
      <c r="I9" s="1"/>
      <c r="J9" s="1"/>
      <c r="K9" s="14" t="s">
        <v>1</v>
      </c>
      <c r="L9" s="29">
        <f>SQRT(L8)</f>
        <v>7.2839244611373859</v>
      </c>
      <c r="M9" s="22" t="s">
        <v>27</v>
      </c>
    </row>
    <row r="10" spans="1:13" ht="22.5" customHeight="1" x14ac:dyDescent="0.45">
      <c r="A10" s="19"/>
      <c r="B10" s="30" t="s">
        <v>26</v>
      </c>
      <c r="C10" s="15"/>
      <c r="D10" s="15"/>
      <c r="E10" s="15"/>
      <c r="F10" s="16"/>
      <c r="G10" s="17"/>
      <c r="H10" s="15"/>
      <c r="I10" s="15"/>
      <c r="J10" s="1"/>
      <c r="K10" s="1"/>
      <c r="L10" s="31"/>
      <c r="M10" s="20"/>
    </row>
    <row r="11" spans="1:13" ht="22.5" x14ac:dyDescent="0.45">
      <c r="A11" s="19"/>
      <c r="B11" s="32">
        <v>1</v>
      </c>
      <c r="C11" s="11">
        <v>0.68269999999999997</v>
      </c>
      <c r="D11" s="1"/>
      <c r="E11" s="1"/>
      <c r="F11" s="3">
        <f>$G$8-B11*$L$9</f>
        <v>89.049408872195954</v>
      </c>
      <c r="G11" s="13" t="s">
        <v>17</v>
      </c>
      <c r="H11" s="3">
        <f>$G$8+B11*$L$9</f>
        <v>103.61725779447073</v>
      </c>
      <c r="I11" s="1"/>
      <c r="J11" s="1"/>
      <c r="K11" s="1"/>
      <c r="L11" s="31"/>
      <c r="M11" s="20"/>
    </row>
    <row r="12" spans="1:13" ht="22.5" x14ac:dyDescent="0.45">
      <c r="A12" s="19"/>
      <c r="B12" s="32">
        <v>2</v>
      </c>
      <c r="C12" s="11">
        <v>0.95450000000000002</v>
      </c>
      <c r="D12" s="1"/>
      <c r="E12" s="1"/>
      <c r="F12" s="3">
        <f t="shared" ref="F12:F16" si="4">$G$8-B12*$L$9</f>
        <v>81.765484411058566</v>
      </c>
      <c r="G12" s="13" t="s">
        <v>18</v>
      </c>
      <c r="H12" s="3">
        <f t="shared" ref="H12:H16" si="5">$G$8+B12*$L$9</f>
        <v>110.90118225560812</v>
      </c>
      <c r="I12" s="1"/>
      <c r="J12" s="1"/>
      <c r="K12" s="1"/>
      <c r="L12" s="31"/>
      <c r="M12" s="20"/>
    </row>
    <row r="13" spans="1:13" x14ac:dyDescent="0.35">
      <c r="A13" s="18"/>
      <c r="B13" s="32">
        <v>3</v>
      </c>
      <c r="C13" s="11">
        <v>0.99729999999999996</v>
      </c>
      <c r="F13" s="3">
        <f t="shared" si="4"/>
        <v>74.481559949921177</v>
      </c>
      <c r="G13" s="13" t="s">
        <v>19</v>
      </c>
      <c r="H13" s="3">
        <f>$G$8+B13*$L$9</f>
        <v>118.18510671674551</v>
      </c>
      <c r="L13" s="31"/>
      <c r="M13" s="20"/>
    </row>
    <row r="14" spans="1:13" x14ac:dyDescent="0.35">
      <c r="A14" s="18"/>
      <c r="B14" s="32">
        <v>4</v>
      </c>
      <c r="C14" s="11">
        <v>0.99994000000000005</v>
      </c>
      <c r="F14" s="3">
        <f t="shared" si="4"/>
        <v>67.197635488783803</v>
      </c>
      <c r="G14" s="13" t="s">
        <v>20</v>
      </c>
      <c r="H14" s="3">
        <f t="shared" si="5"/>
        <v>125.46903117788288</v>
      </c>
      <c r="L14" s="31"/>
      <c r="M14" s="20"/>
    </row>
    <row r="15" spans="1:13" x14ac:dyDescent="0.35">
      <c r="A15" s="18"/>
      <c r="B15" s="32">
        <v>5</v>
      </c>
      <c r="C15" s="11">
        <v>0.99999939999999998</v>
      </c>
      <c r="F15" s="3">
        <f t="shared" si="4"/>
        <v>59.913711027646414</v>
      </c>
      <c r="G15" s="13" t="s">
        <v>21</v>
      </c>
      <c r="H15" s="3">
        <f t="shared" si="5"/>
        <v>132.75295563902029</v>
      </c>
      <c r="L15" s="31"/>
      <c r="M15" s="20"/>
    </row>
    <row r="16" spans="1:13" ht="15" thickBot="1" x14ac:dyDescent="0.4">
      <c r="A16" s="18"/>
      <c r="B16" s="33">
        <v>6</v>
      </c>
      <c r="C16" s="34">
        <v>0.99999998999999995</v>
      </c>
      <c r="D16" s="35"/>
      <c r="E16" s="35"/>
      <c r="F16" s="36">
        <f t="shared" si="4"/>
        <v>52.629786566509026</v>
      </c>
      <c r="G16" s="37" t="s">
        <v>22</v>
      </c>
      <c r="H16" s="36">
        <f t="shared" si="5"/>
        <v>140.03688010015765</v>
      </c>
      <c r="I16" s="35"/>
      <c r="J16" s="35"/>
      <c r="K16" s="35"/>
      <c r="L16" s="38"/>
      <c r="M16" s="20"/>
    </row>
    <row r="17" spans="2:12" x14ac:dyDescent="0.35"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</row>
  </sheetData>
  <mergeCells count="4">
    <mergeCell ref="B1:F1"/>
    <mergeCell ref="B10:F10"/>
    <mergeCell ref="G10:I10"/>
    <mergeCell ref="K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Mudassir Iqbal</dc:creator>
  <cp:lastModifiedBy>Mudassir Iqbal</cp:lastModifiedBy>
  <cp:lastPrinted>2023-05-22T08:10:22Z</cp:lastPrinted>
  <dcterms:created xsi:type="dcterms:W3CDTF">2020-04-22T20:10:32Z</dcterms:created>
  <dcterms:modified xsi:type="dcterms:W3CDTF">2023-05-22T08:11:54Z</dcterms:modified>
</cp:coreProperties>
</file>